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lie\Desktop\Blog\"/>
    </mc:Choice>
  </mc:AlternateContent>
  <bookViews>
    <workbookView xWindow="0" yWindow="0" windowWidth="20490" windowHeight="8205"/>
  </bookViews>
  <sheets>
    <sheet name="base douceur" sheetId="2" r:id="rId1"/>
    <sheet name="Feuil1" sheetId="1" r:id="rId2"/>
  </sheets>
  <definedNames>
    <definedName name="_xlnm._FilterDatabase" localSheetId="0" hidden="1">'base douceur'!$A$3:$N$13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K6" i="2"/>
  <c r="J6" i="2" s="1"/>
  <c r="I7" i="2"/>
  <c r="K7" i="2"/>
  <c r="J7" i="2" s="1"/>
  <c r="I9" i="2"/>
  <c r="K9" i="2"/>
  <c r="J9" i="2" s="1"/>
  <c r="I4" i="2"/>
  <c r="K4" i="2"/>
  <c r="I5" i="2"/>
  <c r="K5" i="2"/>
  <c r="J5" i="2" s="1"/>
  <c r="I10" i="2"/>
  <c r="K10" i="2"/>
  <c r="J10" i="2" s="1"/>
  <c r="I11" i="2"/>
  <c r="K11" i="2"/>
  <c r="J11" i="2" s="1"/>
  <c r="I12" i="2"/>
  <c r="K12" i="2"/>
  <c r="J12" i="2" s="1"/>
  <c r="F15" i="2"/>
  <c r="G8" i="2" l="1"/>
  <c r="J4" i="2"/>
  <c r="I8" i="2" l="1"/>
  <c r="K8" i="2"/>
  <c r="J8" i="2" s="1"/>
  <c r="I15" i="2"/>
  <c r="G15" i="2"/>
  <c r="B1" i="2" l="1"/>
  <c r="K15" i="2"/>
</calcChain>
</file>

<file path=xl/sharedStrings.xml><?xml version="1.0" encoding="utf-8"?>
<sst xmlns="http://schemas.openxmlformats.org/spreadsheetml/2006/main" count="30" uniqueCount="26">
  <si>
    <t>Fragrance</t>
  </si>
  <si>
    <t>F</t>
  </si>
  <si>
    <t>Protéine de riz ou autre actif utilisable pour le corps et les cheveux</t>
  </si>
  <si>
    <t>E</t>
  </si>
  <si>
    <t>cosgard</t>
  </si>
  <si>
    <t>Acide lactique (en fonction du ph)</t>
  </si>
  <si>
    <t>Eau</t>
  </si>
  <si>
    <t>D</t>
  </si>
  <si>
    <t>Glycérine végétale</t>
  </si>
  <si>
    <t>C</t>
  </si>
  <si>
    <t>Mousse de babassu</t>
  </si>
  <si>
    <t>B</t>
  </si>
  <si>
    <t>BASE DOUCEUR</t>
  </si>
  <si>
    <t>base consistance</t>
  </si>
  <si>
    <t>A</t>
  </si>
  <si>
    <t>Quantité utilisée en G</t>
  </si>
  <si>
    <t>Prix de revient</t>
  </si>
  <si>
    <t>Quantité utilisée
en ml</t>
  </si>
  <si>
    <t>Densité</t>
  </si>
  <si>
    <t>%</t>
  </si>
  <si>
    <t>% Utilisé
recette (en %)</t>
  </si>
  <si>
    <t>Quantité en g</t>
  </si>
  <si>
    <t>Quantité/ml</t>
  </si>
  <si>
    <t>Prix</t>
  </si>
  <si>
    <t>Produit</t>
  </si>
  <si>
    <t xml:space="preserve">Prix de revient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</si>
</sst>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0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1" fontId="0" fillId="0" borderId="0" xfId="0" applyNumberFormat="1" applyFill="1" applyBorder="1"/>
    <xf numFmtId="2" fontId="0" fillId="0" borderId="0" xfId="1" applyNumberFormat="1" applyFont="1"/>
    <xf numFmtId="2" fontId="0" fillId="0" borderId="0" xfId="0" applyNumberFormat="1" applyBorder="1"/>
    <xf numFmtId="2" fontId="0" fillId="0" borderId="1" xfId="0" applyNumberFormat="1" applyBorder="1"/>
    <xf numFmtId="1" fontId="0" fillId="0" borderId="1" xfId="0" applyNumberFormat="1" applyBorder="1"/>
    <xf numFmtId="2" fontId="0" fillId="0" borderId="2" xfId="0" applyNumberFormat="1" applyBorder="1"/>
    <xf numFmtId="2" fontId="0" fillId="0" borderId="3" xfId="1" applyNumberFormat="1" applyFont="1" applyFill="1" applyBorder="1"/>
    <xf numFmtId="2" fontId="0" fillId="0" borderId="4" xfId="0" applyNumberFormat="1" applyFill="1" applyBorder="1"/>
    <xf numFmtId="0" fontId="0" fillId="0" borderId="5" xfId="0" applyBorder="1"/>
    <xf numFmtId="0" fontId="0" fillId="0" borderId="1" xfId="0" applyBorder="1"/>
    <xf numFmtId="2" fontId="0" fillId="0" borderId="6" xfId="1" applyNumberFormat="1" applyFont="1" applyFill="1" applyBorder="1"/>
    <xf numFmtId="1" fontId="0" fillId="0" borderId="0" xfId="0" applyNumberFormat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2" fontId="0" fillId="0" borderId="0" xfId="0" applyNumberForma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7" xfId="0" applyNumberFormat="1" applyFill="1" applyBorder="1" applyAlignment="1">
      <alignment horizontal="center" vertical="center" wrapText="1"/>
    </xf>
    <xf numFmtId="10" fontId="0" fillId="0" borderId="8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Fill="1" applyBorder="1"/>
  </cellXfs>
  <cellStyles count="2">
    <cellStyle name="Normal" xfId="0" builtinId="0"/>
    <cellStyle name="Pourcentage" xfId="1" builtinId="5"/>
  </cellStyles>
  <dxfs count="4"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oma-zone.com/info/fiche-technique/tensioactif-base-douceur-aroma-z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workbookViewId="0">
      <selection activeCell="U2" sqref="U2"/>
    </sheetView>
  </sheetViews>
  <sheetFormatPr baseColWidth="10" defaultColWidth="10.7109375" defaultRowHeight="15" x14ac:dyDescent="0.25"/>
  <cols>
    <col min="2" max="2" width="31.5703125" bestFit="1" customWidth="1"/>
    <col min="3" max="5" width="0.140625" customWidth="1"/>
    <col min="6" max="6" width="0.140625" style="1" customWidth="1"/>
    <col min="7" max="7" width="11.28515625" style="1" bestFit="1" customWidth="1"/>
    <col min="8" max="8" width="12.42578125" hidden="1" customWidth="1"/>
    <col min="9" max="9" width="13.42578125" hidden="1" customWidth="1"/>
    <col min="10" max="10" width="12" hidden="1" customWidth="1"/>
    <col min="11" max="11" width="15" bestFit="1" customWidth="1"/>
    <col min="12" max="14" width="10.7109375" customWidth="1"/>
  </cols>
  <sheetData>
    <row r="1" spans="1:16" ht="30" x14ac:dyDescent="0.25">
      <c r="A1" s="29" t="s">
        <v>25</v>
      </c>
      <c r="B1" s="2">
        <f>SUM(J4:J12)</f>
        <v>10.025713999836643</v>
      </c>
    </row>
    <row r="2" spans="1:16" ht="30" customHeight="1" thickBot="1" x14ac:dyDescent="0.3">
      <c r="A2" s="29" t="s">
        <v>21</v>
      </c>
      <c r="B2">
        <v>900</v>
      </c>
      <c r="O2" s="2"/>
    </row>
    <row r="3" spans="1:16" ht="36" customHeight="1" x14ac:dyDescent="0.25">
      <c r="B3" s="21" t="s">
        <v>24</v>
      </c>
      <c r="C3" s="21" t="s">
        <v>23</v>
      </c>
      <c r="D3" s="21" t="s">
        <v>22</v>
      </c>
      <c r="E3" s="28" t="s">
        <v>21</v>
      </c>
      <c r="F3" s="27" t="s">
        <v>20</v>
      </c>
      <c r="G3" s="26" t="s">
        <v>19</v>
      </c>
      <c r="H3" s="20" t="s">
        <v>18</v>
      </c>
      <c r="I3" s="25" t="s">
        <v>17</v>
      </c>
      <c r="J3" s="25" t="s">
        <v>16</v>
      </c>
      <c r="K3" s="25" t="s">
        <v>15</v>
      </c>
      <c r="L3" s="24"/>
      <c r="M3" s="24"/>
      <c r="N3" s="23"/>
      <c r="O3" s="23"/>
      <c r="P3" s="22"/>
    </row>
    <row r="4" spans="1:16" x14ac:dyDescent="0.25">
      <c r="A4" t="s">
        <v>14</v>
      </c>
      <c r="B4" s="13" t="s">
        <v>13</v>
      </c>
      <c r="C4" s="7">
        <v>5.5</v>
      </c>
      <c r="D4" s="13">
        <v>250</v>
      </c>
      <c r="E4" s="12"/>
      <c r="F4" s="14"/>
      <c r="G4" s="10">
        <v>10</v>
      </c>
      <c r="H4" s="9">
        <v>1.08</v>
      </c>
      <c r="I4" s="8">
        <f>IF(H4="",0,($B$2*G4*H4)/100)</f>
        <v>97.2</v>
      </c>
      <c r="J4" s="7">
        <f>IF(H4="",((C4/E4)*K4)*K4,(C4/D4)/H4*K4)</f>
        <v>1.8333333333333333</v>
      </c>
      <c r="K4" s="7">
        <f>G4*$B$2/100</f>
        <v>90</v>
      </c>
      <c r="L4" s="19"/>
      <c r="M4" s="6"/>
      <c r="N4" s="2"/>
    </row>
    <row r="5" spans="1:16" x14ac:dyDescent="0.25">
      <c r="A5" t="s">
        <v>11</v>
      </c>
      <c r="B5" s="13" t="s">
        <v>12</v>
      </c>
      <c r="C5" s="7">
        <v>12.9</v>
      </c>
      <c r="D5" s="13">
        <v>1000</v>
      </c>
      <c r="E5" s="12"/>
      <c r="F5" s="14"/>
      <c r="G5" s="10">
        <v>25</v>
      </c>
      <c r="H5" s="9">
        <v>1.1000000000000001</v>
      </c>
      <c r="I5" s="8">
        <f>IF(H5="",0,($B$2*G5*H5)/100)</f>
        <v>247.50000000000003</v>
      </c>
      <c r="J5" s="7">
        <f>IF(H5="",((C5/E5)*K5)*K5,(C5/D5)/H5*K5)</f>
        <v>2.6386363636363637</v>
      </c>
      <c r="K5" s="7">
        <f>G5*$B$2/100</f>
        <v>225</v>
      </c>
      <c r="L5" s="16"/>
      <c r="M5" s="6"/>
      <c r="N5" s="2"/>
    </row>
    <row r="6" spans="1:16" x14ac:dyDescent="0.25">
      <c r="A6" t="s">
        <v>11</v>
      </c>
      <c r="B6" s="18" t="s">
        <v>10</v>
      </c>
      <c r="C6" s="7">
        <v>4.9000000000000004</v>
      </c>
      <c r="D6" s="13">
        <v>250</v>
      </c>
      <c r="E6" s="12"/>
      <c r="F6" s="14"/>
      <c r="G6" s="10">
        <v>5</v>
      </c>
      <c r="H6" s="9">
        <v>1.06</v>
      </c>
      <c r="I6" s="8">
        <f>IF(H6="",0,($B$2*G6*H6)/100)</f>
        <v>47.7</v>
      </c>
      <c r="J6" s="7">
        <f>IF(H6="",((C6/E6)*K6)*K6,(C6/D6)/H6*K6)</f>
        <v>0.83207547169811324</v>
      </c>
      <c r="K6" s="7">
        <f>G6*$B$2/100</f>
        <v>45</v>
      </c>
      <c r="L6" s="16"/>
      <c r="M6" s="6"/>
      <c r="N6" s="2"/>
    </row>
    <row r="7" spans="1:16" x14ac:dyDescent="0.25">
      <c r="A7" t="s">
        <v>9</v>
      </c>
      <c r="B7" s="13" t="s">
        <v>8</v>
      </c>
      <c r="C7" s="7">
        <v>7.5</v>
      </c>
      <c r="D7" s="13">
        <v>1000</v>
      </c>
      <c r="E7" s="12"/>
      <c r="F7" s="14"/>
      <c r="G7" s="10">
        <v>5</v>
      </c>
      <c r="H7" s="9">
        <v>1.25</v>
      </c>
      <c r="I7" s="8">
        <f>IF(H7="",0,($B$2*G7*H7)/100)</f>
        <v>56.25</v>
      </c>
      <c r="J7" s="7">
        <f>IF(H7="",((C7/E7)*K7)*K7,(C7/D7)/H7*K7)</f>
        <v>0.27</v>
      </c>
      <c r="K7" s="7">
        <f>G7*$B$2/100</f>
        <v>45</v>
      </c>
      <c r="L7" s="16"/>
      <c r="M7" s="6"/>
      <c r="N7" s="2"/>
    </row>
    <row r="8" spans="1:16" x14ac:dyDescent="0.25">
      <c r="A8" t="s">
        <v>7</v>
      </c>
      <c r="B8" s="13" t="s">
        <v>6</v>
      </c>
      <c r="C8" s="7">
        <v>0</v>
      </c>
      <c r="D8" s="13">
        <v>100</v>
      </c>
      <c r="E8" s="12"/>
      <c r="F8" s="14"/>
      <c r="G8" s="10">
        <f>100-(SUM(G4:G7)+SUM(G9:G13))</f>
        <v>50.8</v>
      </c>
      <c r="H8" s="9">
        <v>1</v>
      </c>
      <c r="I8" s="8">
        <f>IF(H8="",0,($B$2*G8*H8)/100)</f>
        <v>457.2</v>
      </c>
      <c r="J8" s="7">
        <f>IF(H8="",((C8/E8)*K8)*K8,(C8/D8)/H8*K8)</f>
        <v>0</v>
      </c>
      <c r="K8" s="7">
        <f>G8*$B$2/100</f>
        <v>457.2</v>
      </c>
      <c r="L8" s="16"/>
      <c r="M8" s="30"/>
      <c r="N8" s="2"/>
    </row>
    <row r="9" spans="1:16" x14ac:dyDescent="0.25">
      <c r="A9" t="s">
        <v>3</v>
      </c>
      <c r="B9" s="13" t="s">
        <v>5</v>
      </c>
      <c r="C9" s="7">
        <v>4.9000000000000004</v>
      </c>
      <c r="D9" s="13">
        <v>100</v>
      </c>
      <c r="E9" s="12"/>
      <c r="F9" s="14"/>
      <c r="G9" s="10">
        <v>0.6</v>
      </c>
      <c r="H9" s="9">
        <v>1.2</v>
      </c>
      <c r="I9" s="8">
        <f>IF(H9="",0,($B$2*G9*H9)/100)</f>
        <v>6.48</v>
      </c>
      <c r="J9" s="7">
        <f>IF(H9="",((C9/E9)*K9)*K9,(C9/D9)/H9*K9)</f>
        <v>0.22050000000000006</v>
      </c>
      <c r="K9" s="7">
        <f>G9*$B$2/100</f>
        <v>5.4</v>
      </c>
      <c r="L9" s="16"/>
      <c r="M9" s="6"/>
      <c r="N9" s="15"/>
      <c r="P9" s="15"/>
    </row>
    <row r="10" spans="1:16" x14ac:dyDescent="0.25">
      <c r="A10" t="s">
        <v>3</v>
      </c>
      <c r="B10" s="13" t="s">
        <v>4</v>
      </c>
      <c r="C10" s="7">
        <v>13.5</v>
      </c>
      <c r="D10" s="13">
        <v>100</v>
      </c>
      <c r="E10" s="12"/>
      <c r="F10" s="14"/>
      <c r="G10" s="10">
        <v>0.6</v>
      </c>
      <c r="H10" s="9">
        <v>1.05</v>
      </c>
      <c r="I10" s="8">
        <f>IF(H10="",0,($B$2*G10*H10)/100)</f>
        <v>5.67</v>
      </c>
      <c r="J10" s="7">
        <f>IF(H10="",((C10/E10)*K10)*K10,(C10/D10)/H10*K10)</f>
        <v>0.69428571428571439</v>
      </c>
      <c r="K10" s="7">
        <f>G10*$B$2/100</f>
        <v>5.4</v>
      </c>
      <c r="L10" s="16"/>
      <c r="M10" s="6"/>
      <c r="N10" s="15"/>
      <c r="P10" s="15"/>
    </row>
    <row r="11" spans="1:16" ht="45" x14ac:dyDescent="0.25">
      <c r="A11" t="s">
        <v>3</v>
      </c>
      <c r="B11" s="17" t="s">
        <v>2</v>
      </c>
      <c r="C11" s="7">
        <v>5.9</v>
      </c>
      <c r="D11" s="13">
        <v>100</v>
      </c>
      <c r="E11" s="12"/>
      <c r="F11" s="14"/>
      <c r="G11" s="10">
        <v>2</v>
      </c>
      <c r="H11" s="9">
        <v>1.1000000000000001</v>
      </c>
      <c r="I11" s="8">
        <f>IF(H11="",0,($B$2*G11*H11)/100)</f>
        <v>19.8</v>
      </c>
      <c r="J11" s="7">
        <f>IF(H11="",((C11/E11)*K11)*K11,(C11/D11)/H11*K11)</f>
        <v>0.96545454545454545</v>
      </c>
      <c r="K11" s="7">
        <f>G11*$B$2/100</f>
        <v>18</v>
      </c>
      <c r="L11" s="16"/>
      <c r="M11" s="6"/>
      <c r="N11" s="15"/>
      <c r="P11" s="15"/>
    </row>
    <row r="12" spans="1:16" x14ac:dyDescent="0.25">
      <c r="A12" t="s">
        <v>1</v>
      </c>
      <c r="B12" s="13" t="s">
        <v>0</v>
      </c>
      <c r="C12" s="7">
        <v>3</v>
      </c>
      <c r="D12" s="13">
        <v>10</v>
      </c>
      <c r="E12" s="12"/>
      <c r="F12" s="14"/>
      <c r="G12" s="10">
        <v>1</v>
      </c>
      <c r="H12" s="9">
        <v>1.05</v>
      </c>
      <c r="I12" s="8">
        <f>IF(H12="",0,($B$2*G12*H12)/100)</f>
        <v>9.4499999999999993</v>
      </c>
      <c r="J12" s="7">
        <f>IF(H12="",((C12/E12)*K12)*K12,(C12/D12)/H12*K12)</f>
        <v>2.5714285714285712</v>
      </c>
      <c r="K12" s="7">
        <f>G12*$B$2/100</f>
        <v>9</v>
      </c>
      <c r="L12" s="16"/>
      <c r="M12" s="6"/>
      <c r="N12" s="15"/>
      <c r="P12" s="15"/>
    </row>
    <row r="13" spans="1:16" ht="17.25" customHeight="1" thickBot="1" x14ac:dyDescent="0.3">
      <c r="B13" s="13"/>
      <c r="C13" s="7"/>
      <c r="D13" s="13"/>
      <c r="E13" s="12"/>
      <c r="F13" s="11"/>
      <c r="G13" s="10"/>
      <c r="H13" s="9"/>
      <c r="I13" s="8"/>
      <c r="J13" s="7"/>
      <c r="K13" s="7"/>
      <c r="L13" s="6"/>
      <c r="M13" s="6"/>
    </row>
    <row r="14" spans="1:16" x14ac:dyDescent="0.25">
      <c r="C14" s="2"/>
      <c r="F14" s="5"/>
      <c r="G14" s="5"/>
      <c r="H14" s="2"/>
      <c r="J14" s="2"/>
      <c r="K14" s="2"/>
      <c r="L14" s="2"/>
      <c r="M14" s="2"/>
    </row>
    <row r="15" spans="1:16" x14ac:dyDescent="0.25">
      <c r="C15" s="2"/>
      <c r="F15" s="5">
        <f>SUM(F4:F12)</f>
        <v>0</v>
      </c>
      <c r="G15" s="5">
        <f>SUBTOTAL(9,G4:G12)</f>
        <v>99.999999999999986</v>
      </c>
      <c r="H15" s="2"/>
      <c r="I15" s="4">
        <f>SUBTOTAL(9,I4:I14)</f>
        <v>947.25</v>
      </c>
      <c r="J15" s="2"/>
      <c r="K15" s="2">
        <f>SUM(K4:K14)</f>
        <v>900</v>
      </c>
      <c r="L15" s="2"/>
      <c r="M15" s="2"/>
    </row>
    <row r="16" spans="1:16" x14ac:dyDescent="0.25">
      <c r="C16" s="2"/>
      <c r="F16" s="3"/>
      <c r="G16" s="3"/>
      <c r="H16" s="2"/>
      <c r="J16" s="2"/>
      <c r="K16" s="2"/>
      <c r="L16" s="2"/>
      <c r="M16" s="2"/>
    </row>
    <row r="17" spans="3:13" x14ac:dyDescent="0.25">
      <c r="C17" s="2"/>
      <c r="F17" s="3"/>
      <c r="G17" s="3"/>
      <c r="H17" s="2"/>
      <c r="J17" s="2"/>
      <c r="K17" s="2"/>
      <c r="L17" s="2"/>
      <c r="M17" s="2"/>
    </row>
  </sheetData>
  <conditionalFormatting sqref="F15:G15">
    <cfRule type="cellIs" dxfId="3" priority="4" operator="equal">
      <formula>100</formula>
    </cfRule>
    <cfRule type="cellIs" dxfId="2" priority="5" operator="lessThan">
      <formula>100</formula>
    </cfRule>
  </conditionalFormatting>
  <conditionalFormatting sqref="K4:K13">
    <cfRule type="cellIs" dxfId="1" priority="3" operator="greaterThan">
      <formula>0</formula>
    </cfRule>
  </conditionalFormatting>
  <conditionalFormatting sqref="G3:G13 K3:K13">
    <cfRule type="cellIs" dxfId="0" priority="2" operator="greaterThan">
      <formula>0</formula>
    </cfRule>
  </conditionalFormatting>
  <hyperlinks>
    <hyperlink ref="B5" r:id="rId1" display="http://www.aroma-zone.com/info/fiche-technique/tensioactif-base-douceur-aroma-zone"/>
  </hyperlinks>
  <pageMargins left="0.7" right="0.7" top="0.75" bottom="0.75" header="0.3" footer="0.3"/>
  <pageSetup paperSize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douceur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2019-12-27T11:48:46Z</dcterms:created>
  <dcterms:modified xsi:type="dcterms:W3CDTF">2019-12-27T12:11:05Z</dcterms:modified>
</cp:coreProperties>
</file>